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4355" windowHeight="7485"/>
  </bookViews>
  <sheets>
    <sheet name="Summary" sheetId="4" r:id="rId1"/>
  </sheets>
  <calcPr calcId="145621"/>
</workbook>
</file>

<file path=xl/calcChain.xml><?xml version="1.0" encoding="utf-8"?>
<calcChain xmlns="http://schemas.openxmlformats.org/spreadsheetml/2006/main">
  <c r="C5" i="4" l="1"/>
  <c r="C9" i="4"/>
  <c r="B10" i="4" l="1"/>
  <c r="E9" i="4"/>
  <c r="F9" i="4" s="1"/>
  <c r="G9" i="4" s="1"/>
  <c r="C8" i="4"/>
  <c r="D8" i="4" s="1"/>
  <c r="E8" i="4" s="1"/>
  <c r="F8" i="4" s="1"/>
  <c r="G8" i="4" s="1"/>
  <c r="C7" i="4"/>
  <c r="D7" i="4" s="1"/>
  <c r="C6" i="4"/>
  <c r="D5" i="4"/>
  <c r="C4" i="4"/>
  <c r="C10" i="4" l="1"/>
  <c r="D10" i="4" s="1"/>
  <c r="E10" i="4" s="1"/>
  <c r="F10" i="4" s="1"/>
  <c r="G10" i="4" s="1"/>
  <c r="D4" i="4"/>
  <c r="E4" i="4" s="1"/>
  <c r="F4" i="4" s="1"/>
  <c r="G4" i="4" s="1"/>
  <c r="D6" i="4"/>
</calcChain>
</file>

<file path=xl/sharedStrings.xml><?xml version="1.0" encoding="utf-8"?>
<sst xmlns="http://schemas.openxmlformats.org/spreadsheetml/2006/main" count="17" uniqueCount="17">
  <si>
    <t>Category</t>
  </si>
  <si>
    <t>2012 Costs</t>
  </si>
  <si>
    <t>Travel</t>
  </si>
  <si>
    <t>Contractual</t>
  </si>
  <si>
    <t>Additional Support Services</t>
  </si>
  <si>
    <t>Small Business Ombudsman Program</t>
  </si>
  <si>
    <t>Supplies</t>
  </si>
  <si>
    <t>Total</t>
  </si>
  <si>
    <t>2014 Prediction</t>
  </si>
  <si>
    <t>2015 Prediction</t>
  </si>
  <si>
    <t>2016 Prediction</t>
  </si>
  <si>
    <t>2017 Prediction</t>
  </si>
  <si>
    <t>2013 Prediction*</t>
  </si>
  <si>
    <t>Predicted Revenue Need at 93% Staffing</t>
  </si>
  <si>
    <t>*Please note that the salary prediction reflects cap at 63 FTEs or approx 93% staffing level and no COLA for 2013 and 2014 salaries since there was no raise</t>
  </si>
  <si>
    <t>Additional Support Services and Contractual predictions reflect 2.5% COLA</t>
  </si>
  <si>
    <t>Salary (2012 Reflects 88% Staffing)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</si>
</sst>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7" xfId="0" applyFont="1" applyBorder="1" applyAlignment="1">
      <alignment horizontal="left" vertical="center"/>
    </xf>
    <xf numFmtId="164" fontId="2" fillId="0" borderId="8" xfId="0" applyNumberFormat="1" applyFont="1" applyBorder="1" applyAlignment="1">
      <alignment horizontal="left" vertical="center"/>
    </xf>
    <xf numFmtId="164" fontId="2" fillId="0" borderId="6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164" fontId="1" fillId="0" borderId="6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left" vertical="center"/>
    </xf>
    <xf numFmtId="164" fontId="1" fillId="0" borderId="14" xfId="0" applyNumberFormat="1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Normal="100" workbookViewId="0">
      <selection activeCell="A17" sqref="A17"/>
    </sheetView>
  </sheetViews>
  <sheetFormatPr defaultRowHeight="12.75" x14ac:dyDescent="0.2"/>
  <cols>
    <col min="1" max="1" width="34.28515625" style="1" customWidth="1"/>
    <col min="2" max="2" width="11.28515625" style="1" bestFit="1" customWidth="1"/>
    <col min="3" max="3" width="15.85546875" style="1" hidden="1" customWidth="1"/>
    <col min="4" max="4" width="14.85546875" style="1" hidden="1" customWidth="1"/>
    <col min="5" max="7" width="14.85546875" style="1" bestFit="1" customWidth="1"/>
    <col min="8" max="16384" width="9.140625" style="1"/>
  </cols>
  <sheetData>
    <row r="1" spans="1:7" ht="13.5" thickBot="1" x14ac:dyDescent="0.25"/>
    <row r="2" spans="1:7" ht="13.5" thickTop="1" x14ac:dyDescent="0.2">
      <c r="A2" s="15" t="s">
        <v>13</v>
      </c>
      <c r="B2" s="16"/>
      <c r="C2" s="16"/>
      <c r="D2" s="16"/>
      <c r="E2" s="16"/>
      <c r="F2" s="16"/>
      <c r="G2" s="17"/>
    </row>
    <row r="3" spans="1:7" ht="13.5" thickBot="1" x14ac:dyDescent="0.25">
      <c r="A3" s="2" t="s">
        <v>0</v>
      </c>
      <c r="B3" s="3" t="s">
        <v>1</v>
      </c>
      <c r="C3" s="3" t="s">
        <v>12</v>
      </c>
      <c r="D3" s="3" t="s">
        <v>8</v>
      </c>
      <c r="E3" s="3" t="s">
        <v>9</v>
      </c>
      <c r="F3" s="3" t="s">
        <v>10</v>
      </c>
      <c r="G3" s="4" t="s">
        <v>11</v>
      </c>
    </row>
    <row r="4" spans="1:7" ht="13.5" thickTop="1" x14ac:dyDescent="0.2">
      <c r="A4" s="11" t="s">
        <v>16</v>
      </c>
      <c r="B4" s="12">
        <v>2368683</v>
      </c>
      <c r="C4" s="12">
        <f>(B4*(93/88))</f>
        <v>2503267.2613636367</v>
      </c>
      <c r="D4" s="12">
        <f>C4</f>
        <v>2503267.2613636367</v>
      </c>
      <c r="E4" s="12">
        <f>D4+(D4*0.025)</f>
        <v>2565848.9428977277</v>
      </c>
      <c r="F4" s="12">
        <f>E4+(E4*0.025)</f>
        <v>2629995.166470171</v>
      </c>
      <c r="G4" s="13">
        <f>F4+(F4*0.025)</f>
        <v>2695745.0456319251</v>
      </c>
    </row>
    <row r="5" spans="1:7" x14ac:dyDescent="0.2">
      <c r="A5" s="5" t="s">
        <v>2</v>
      </c>
      <c r="B5" s="6">
        <v>9552</v>
      </c>
      <c r="C5" s="6">
        <f>B5+(B5*0.025)</f>
        <v>9790.7999999999993</v>
      </c>
      <c r="D5" s="6">
        <f t="shared" ref="D5:G10" si="0">C5+(C5*0.025)</f>
        <v>10035.57</v>
      </c>
      <c r="E5" s="6">
        <v>10000</v>
      </c>
      <c r="F5" s="6">
        <v>10000</v>
      </c>
      <c r="G5" s="7">
        <v>10000</v>
      </c>
    </row>
    <row r="6" spans="1:7" x14ac:dyDescent="0.2">
      <c r="A6" s="5" t="s">
        <v>3</v>
      </c>
      <c r="B6" s="6">
        <v>476078</v>
      </c>
      <c r="C6" s="6">
        <f t="shared" ref="C6:C8" si="1">B6+(B6*0.025)</f>
        <v>487979.95</v>
      </c>
      <c r="D6" s="6">
        <f t="shared" si="0"/>
        <v>500179.44875000004</v>
      </c>
      <c r="E6" s="6">
        <v>500000</v>
      </c>
      <c r="F6" s="6">
        <v>500000</v>
      </c>
      <c r="G6" s="7">
        <v>500000</v>
      </c>
    </row>
    <row r="7" spans="1:7" x14ac:dyDescent="0.2">
      <c r="A7" s="5" t="s">
        <v>6</v>
      </c>
      <c r="B7" s="6">
        <v>63290</v>
      </c>
      <c r="C7" s="6">
        <f t="shared" si="1"/>
        <v>64872.25</v>
      </c>
      <c r="D7" s="6">
        <f t="shared" si="0"/>
        <v>66494.056249999994</v>
      </c>
      <c r="E7" s="6">
        <v>70000</v>
      </c>
      <c r="F7" s="6">
        <v>70000</v>
      </c>
      <c r="G7" s="7">
        <v>70000</v>
      </c>
    </row>
    <row r="8" spans="1:7" x14ac:dyDescent="0.2">
      <c r="A8" s="5" t="s">
        <v>4</v>
      </c>
      <c r="B8" s="6">
        <v>397005</v>
      </c>
      <c r="C8" s="6">
        <f t="shared" si="1"/>
        <v>406930.125</v>
      </c>
      <c r="D8" s="6">
        <f t="shared" si="0"/>
        <v>417103.37812499999</v>
      </c>
      <c r="E8" s="6">
        <f t="shared" si="0"/>
        <v>427530.96257812501</v>
      </c>
      <c r="F8" s="6">
        <f t="shared" si="0"/>
        <v>438219.23664257815</v>
      </c>
      <c r="G8" s="7">
        <f t="shared" si="0"/>
        <v>449174.71755864262</v>
      </c>
    </row>
    <row r="9" spans="1:7" x14ac:dyDescent="0.2">
      <c r="A9" s="5" t="s">
        <v>5</v>
      </c>
      <c r="B9" s="6">
        <v>89390</v>
      </c>
      <c r="C9" s="6">
        <f>B9</f>
        <v>89390</v>
      </c>
      <c r="D9" s="6">
        <v>102151.12</v>
      </c>
      <c r="E9" s="6">
        <f t="shared" si="0"/>
        <v>104704.898</v>
      </c>
      <c r="F9" s="6">
        <f t="shared" si="0"/>
        <v>107322.52045</v>
      </c>
      <c r="G9" s="7">
        <f t="shared" si="0"/>
        <v>110005.58346125</v>
      </c>
    </row>
    <row r="10" spans="1:7" ht="13.5" thickBot="1" x14ac:dyDescent="0.25">
      <c r="A10" s="8" t="s">
        <v>7</v>
      </c>
      <c r="B10" s="9">
        <f>SUM(B4:B9)</f>
        <v>3403998</v>
      </c>
      <c r="C10" s="9">
        <f>SUM(C4:C9)</f>
        <v>3562230.3863636367</v>
      </c>
      <c r="D10" s="9">
        <f t="shared" si="0"/>
        <v>3651286.1460227277</v>
      </c>
      <c r="E10" s="9">
        <f t="shared" si="0"/>
        <v>3742568.299673296</v>
      </c>
      <c r="F10" s="9">
        <f t="shared" si="0"/>
        <v>3836132.5071651284</v>
      </c>
      <c r="G10" s="10">
        <f t="shared" si="0"/>
        <v>3932035.8198442566</v>
      </c>
    </row>
    <row r="11" spans="1:7" s="14" customFormat="1" ht="25.5" customHeight="1" thickTop="1" x14ac:dyDescent="0.2">
      <c r="A11" s="18" t="s">
        <v>14</v>
      </c>
      <c r="B11" s="19"/>
      <c r="C11" s="19"/>
      <c r="D11" s="19"/>
      <c r="E11" s="19"/>
      <c r="F11" s="19"/>
      <c r="G11" s="20"/>
    </row>
    <row r="12" spans="1:7" ht="13.5" thickBot="1" x14ac:dyDescent="0.25">
      <c r="A12" s="21" t="s">
        <v>15</v>
      </c>
      <c r="B12" s="22"/>
      <c r="C12" s="22"/>
      <c r="D12" s="22"/>
      <c r="E12" s="22"/>
      <c r="F12" s="22"/>
      <c r="G12" s="23"/>
    </row>
    <row r="13" spans="1:7" ht="13.5" thickTop="1" x14ac:dyDescent="0.2"/>
  </sheetData>
  <mergeCells count="3">
    <mergeCell ref="A2:G2"/>
    <mergeCell ref="A11:G11"/>
    <mergeCell ref="A12:G12"/>
  </mergeCells>
  <pageMargins left="0.7" right="0.7" top="0.75" bottom="0.75" header="0.3" footer="0.3"/>
  <pageSetup scale="95" orientation="landscape" r:id="rId1"/>
  <headerFooter>
    <oddHeader>&amp;C&amp;"ariel,Bold"&amp;10 2015 Through 2017 Proposed Title V Revenue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4B46BBFBAE224089837358835B0A76" ma:contentTypeVersion="1" ma:contentTypeDescription="Create a new document." ma:contentTypeScope="" ma:versionID="b6ecee7e14f88f694bac97c90f5726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2DF8116-DA75-4CF3-9B02-23F6AC74D9CB}"/>
</file>

<file path=customXml/itemProps2.xml><?xml version="1.0" encoding="utf-8"?>
<ds:datastoreItem xmlns:ds="http://schemas.openxmlformats.org/officeDocument/2006/customXml" ds:itemID="{1079690A-3A55-49CE-9B74-C3BC73A4734D}"/>
</file>

<file path=customXml/itemProps3.xml><?xml version="1.0" encoding="utf-8"?>
<ds:datastoreItem xmlns:ds="http://schemas.openxmlformats.org/officeDocument/2006/customXml" ds:itemID="{1ACF914A-453F-43BF-B749-C01EBAE290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DNREC, State of Delaware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 Amy (DNREC)</dc:creator>
  <cp:lastModifiedBy>Mann, Amy (DNREC)</cp:lastModifiedBy>
  <cp:lastPrinted>2013-08-28T12:45:30Z</cp:lastPrinted>
  <dcterms:created xsi:type="dcterms:W3CDTF">2013-08-12T15:05:49Z</dcterms:created>
  <dcterms:modified xsi:type="dcterms:W3CDTF">2013-09-11T17:08:40Z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0x0101009B4B46BBFBAE224089837358835B0A76</vt:lpwstr>
  </property>
</Properties>
</file>